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F007347D-F6E1-4458-9CDD-EFD778616FD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入力して下さい" sheetId="5" r:id="rId1"/>
    <sheet name="R5　第３回関商工オープンスクール参加申込み" sheetId="11" r:id="rId2"/>
    <sheet name="Sheet1" sheetId="10" state="hidden" r:id="rId3"/>
  </sheets>
  <definedNames>
    <definedName name="_xlnm.Print_Area" localSheetId="1">'R5　第３回関商工オープンスクール参加申込み'!$A$1:$H$77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0" l="1"/>
  <c r="S3" i="10"/>
  <c r="S4" i="10"/>
  <c r="S5" i="10"/>
  <c r="S6" i="10"/>
  <c r="S7" i="10"/>
  <c r="P7" i="10"/>
  <c r="P6" i="10"/>
  <c r="P5" i="10"/>
  <c r="P4" i="10"/>
  <c r="P3" i="10"/>
  <c r="P2" i="10"/>
  <c r="R7" i="10"/>
  <c r="R6" i="10"/>
  <c r="O5" i="10"/>
  <c r="O6" i="10"/>
  <c r="R5" i="10"/>
  <c r="R4" i="10"/>
  <c r="R3" i="10"/>
  <c r="R2" i="10"/>
  <c r="O7" i="10"/>
  <c r="O4" i="10"/>
  <c r="O3" i="10"/>
  <c r="O2" i="10"/>
  <c r="K3" i="10"/>
  <c r="K2" i="10"/>
  <c r="K1" i="10"/>
  <c r="I3" i="10"/>
  <c r="I2" i="10"/>
  <c r="I1" i="10"/>
  <c r="E3" i="10"/>
  <c r="E2" i="10"/>
  <c r="C2" i="10"/>
  <c r="E1" i="10"/>
  <c r="C1" i="10"/>
  <c r="C3" i="10"/>
</calcChain>
</file>

<file path=xl/sharedStrings.xml><?xml version="1.0" encoding="utf-8"?>
<sst xmlns="http://schemas.openxmlformats.org/spreadsheetml/2006/main" count="128" uniqueCount="78">
  <si>
    <t>№</t>
  </si>
  <si>
    <t>生徒氏名</t>
  </si>
  <si>
    <t>見学希望
部活動</t>
    <rPh sb="0" eb="2">
      <t>ケンガク</t>
    </rPh>
    <rPh sb="2" eb="4">
      <t>キボウ</t>
    </rPh>
    <rPh sb="5" eb="8">
      <t>ブカツドウ</t>
    </rPh>
    <phoneticPr fontId="1"/>
  </si>
  <si>
    <t>テニス(男)</t>
    <rPh sb="4" eb="5">
      <t>オトコ</t>
    </rPh>
    <phoneticPr fontId="1"/>
  </si>
  <si>
    <t>テニス(女)</t>
    <rPh sb="4" eb="5">
      <t>オンナ</t>
    </rPh>
    <phoneticPr fontId="1"/>
  </si>
  <si>
    <t>情報処理</t>
    <rPh sb="0" eb="2">
      <t>ジョウホウ</t>
    </rPh>
    <rPh sb="2" eb="4">
      <t>ショリ</t>
    </rPh>
    <phoneticPr fontId="1"/>
  </si>
  <si>
    <t>写真</t>
    <rPh sb="0" eb="2">
      <t>シャシン</t>
    </rPh>
    <phoneticPr fontId="1"/>
  </si>
  <si>
    <t>美術</t>
    <rPh sb="0" eb="2">
      <t>ビジュツ</t>
    </rPh>
    <phoneticPr fontId="1"/>
  </si>
  <si>
    <t>吹奏楽</t>
    <rPh sb="0" eb="3">
      <t>スイソウガク</t>
    </rPh>
    <phoneticPr fontId="1"/>
  </si>
  <si>
    <t>機械</t>
    <rPh sb="0" eb="2">
      <t>キカイ</t>
    </rPh>
    <phoneticPr fontId="1"/>
  </si>
  <si>
    <t>電子機械</t>
    <rPh sb="0" eb="2">
      <t>デンシ</t>
    </rPh>
    <rPh sb="2" eb="4">
      <t>キカイ</t>
    </rPh>
    <phoneticPr fontId="1"/>
  </si>
  <si>
    <t>建設工学</t>
    <rPh sb="0" eb="2">
      <t>ケンセツ</t>
    </rPh>
    <rPh sb="2" eb="4">
      <t>コウガク</t>
    </rPh>
    <phoneticPr fontId="1"/>
  </si>
  <si>
    <t>バレー(男)</t>
    <rPh sb="4" eb="5">
      <t>オトコ</t>
    </rPh>
    <phoneticPr fontId="1"/>
  </si>
  <si>
    <t>バレー(女)</t>
    <rPh sb="4" eb="5">
      <t>オンナ</t>
    </rPh>
    <phoneticPr fontId="1"/>
  </si>
  <si>
    <t>サッカー</t>
  </si>
  <si>
    <t>ﾏﾙﾃｨﾒﾃﾞｨｱ</t>
  </si>
  <si>
    <t>ワープロ</t>
  </si>
  <si>
    <t>関　太郎</t>
    <rPh sb="0" eb="1">
      <t>セキ</t>
    </rPh>
    <rPh sb="2" eb="4">
      <t>タロウ</t>
    </rPh>
    <phoneticPr fontId="1"/>
  </si>
  <si>
    <t>ラグビー</t>
  </si>
  <si>
    <t>野球</t>
    <rPh sb="0" eb="2">
      <t>ヤキュウ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</si>
  <si>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</si>
  <si>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</si>
  <si>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陸上競技</t>
    <rPh sb="0" eb="2">
      <t>リクジョウ</t>
    </rPh>
    <rPh sb="2" eb="4">
      <t>キョウギ</t>
    </rPh>
    <phoneticPr fontId="1"/>
  </si>
  <si>
    <t>卓球</t>
    <rPh sb="0" eb="2">
      <t>タッキュウ</t>
    </rPh>
    <phoneticPr fontId="1"/>
  </si>
  <si>
    <t>バスケ(男)</t>
    <rPh sb="4" eb="5">
      <t>オトコ</t>
    </rPh>
    <phoneticPr fontId="1"/>
  </si>
  <si>
    <t>バスケ(女)</t>
    <rPh sb="4" eb="5">
      <t>オンナ</t>
    </rPh>
    <phoneticPr fontId="1"/>
  </si>
  <si>
    <t>ソフト</t>
  </si>
  <si>
    <t>弓道</t>
    <rPh sb="0" eb="2">
      <t>キュウドウ</t>
    </rPh>
    <phoneticPr fontId="1"/>
  </si>
  <si>
    <t>バトン</t>
  </si>
  <si>
    <t>演劇</t>
    <rPh sb="0" eb="2">
      <t>エンゲキ</t>
    </rPh>
    <phoneticPr fontId="1"/>
  </si>
  <si>
    <t>書道</t>
    <rPh sb="0" eb="2">
      <t>ショドウ</t>
    </rPh>
    <phoneticPr fontId="1"/>
  </si>
  <si>
    <t>簿記</t>
    <rPh sb="0" eb="2">
      <t>ボキ</t>
    </rPh>
    <phoneticPr fontId="1"/>
  </si>
  <si>
    <t>機械科</t>
    <rPh sb="0" eb="2">
      <t>キカイ</t>
    </rPh>
    <rPh sb="2" eb="3">
      <t>カ</t>
    </rPh>
    <phoneticPr fontId="1"/>
  </si>
  <si>
    <t>電子機械科</t>
    <rPh sb="0" eb="2">
      <t>デンシ</t>
    </rPh>
    <rPh sb="2" eb="4">
      <t>キカイ</t>
    </rPh>
    <rPh sb="4" eb="5">
      <t>カ</t>
    </rPh>
    <phoneticPr fontId="1"/>
  </si>
  <si>
    <t>総合ビジネス科（会計）</t>
    <rPh sb="0" eb="2">
      <t>ソウゴウ</t>
    </rPh>
    <rPh sb="6" eb="7">
      <t>カ</t>
    </rPh>
    <rPh sb="8" eb="10">
      <t>カイケイ</t>
    </rPh>
    <phoneticPr fontId="1"/>
  </si>
  <si>
    <t>関　花子</t>
    <rPh sb="0" eb="1">
      <t>セキ</t>
    </rPh>
    <rPh sb="2" eb="4">
      <t>ハナコ</t>
    </rPh>
    <phoneticPr fontId="1"/>
  </si>
  <si>
    <t>建設工学科</t>
    <rPh sb="0" eb="2">
      <t>ケンセツ</t>
    </rPh>
    <rPh sb="2" eb="5">
      <t>コウガクカ</t>
    </rPh>
    <phoneticPr fontId="1"/>
  </si>
  <si>
    <t>関　商子</t>
    <rPh sb="0" eb="1">
      <t>セキ</t>
    </rPh>
    <rPh sb="2" eb="3">
      <t>ショウ</t>
    </rPh>
    <rPh sb="3" eb="4">
      <t>コ</t>
    </rPh>
    <phoneticPr fontId="1"/>
  </si>
  <si>
    <t>保護者希望</t>
    <rPh sb="0" eb="3">
      <t>ホゴシャ</t>
    </rPh>
    <rPh sb="3" eb="5">
      <t>キボウ</t>
    </rPh>
    <phoneticPr fontId="1"/>
  </si>
  <si>
    <t>○</t>
    <phoneticPr fontId="1"/>
  </si>
  <si>
    <t>保護者</t>
    <rPh sb="0" eb="3">
      <t>ホゴシャ</t>
    </rPh>
    <phoneticPr fontId="1"/>
  </si>
  <si>
    <t>学校メールアドレス</t>
    <rPh sb="0" eb="2">
      <t>ガッコウ</t>
    </rPh>
    <phoneticPr fontId="1"/>
  </si>
  <si>
    <t>立</t>
    <rPh sb="0" eb="1">
      <t>リツ</t>
    </rPh>
    <phoneticPr fontId="1"/>
  </si>
  <si>
    <t>－</t>
    <phoneticPr fontId="1"/>
  </si>
  <si>
    <t>記入例１</t>
    <rPh sb="0" eb="2">
      <t>キニュウ</t>
    </rPh>
    <rPh sb="2" eb="3">
      <t>レイ</t>
    </rPh>
    <phoneticPr fontId="1"/>
  </si>
  <si>
    <t>　　２．体験希望学科は、ドロップダウンリストから選択してください。</t>
    <rPh sb="4" eb="6">
      <t>タイケン</t>
    </rPh>
    <rPh sb="24" eb="26">
      <t>センタク</t>
    </rPh>
    <phoneticPr fontId="1"/>
  </si>
  <si>
    <t>　　１．申込用紙は、本校ＨＰよりダウンロードしてください。</t>
    <rPh sb="4" eb="6">
      <t>モウシコミ</t>
    </rPh>
    <rPh sb="6" eb="8">
      <t>ヨウシ</t>
    </rPh>
    <rPh sb="10" eb="12">
      <t>ホンコウ</t>
    </rPh>
    <phoneticPr fontId="1"/>
  </si>
  <si>
    <t>※　オープンスクール参加申込用紙記入事項</t>
    <rPh sb="10" eb="12">
      <t>サンカ</t>
    </rPh>
    <rPh sb="12" eb="14">
      <t>モウシコミ</t>
    </rPh>
    <rPh sb="14" eb="16">
      <t>ヨウシ</t>
    </rPh>
    <phoneticPr fontId="1"/>
  </si>
  <si>
    <t>中学校</t>
    <rPh sb="0" eb="3">
      <t>チュウガッコウ</t>
    </rPh>
    <phoneticPr fontId="1"/>
  </si>
  <si>
    <t>中学校担当者名</t>
    <rPh sb="0" eb="3">
      <t>チュウガッコウ</t>
    </rPh>
    <rPh sb="3" eb="7">
      <t>タントウシャメイ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</si>
  <si>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</si>
  <si>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←　「入力して下さい」シートに入力された文字が表示されます。</t>
    <rPh sb="3" eb="5">
      <t>ニュウリョク</t>
    </rPh>
    <rPh sb="7" eb="8">
      <t>クダ</t>
    </rPh>
    <rPh sb="15" eb="17">
      <t>ニュウリョク</t>
    </rPh>
    <rPh sb="20" eb="22">
      <t>モジ</t>
    </rPh>
    <rPh sb="23" eb="25">
      <t>ヒョウジ</t>
    </rPh>
    <phoneticPr fontId="1"/>
  </si>
  <si>
    <t>総合ビジネス科（情報）</t>
    <rPh sb="0" eb="2">
      <t>ソウゴウ</t>
    </rPh>
    <rPh sb="6" eb="7">
      <t>カ</t>
    </rPh>
    <rPh sb="8" eb="10">
      <t>ジョウホウ</t>
    </rPh>
    <phoneticPr fontId="1"/>
  </si>
  <si>
    <t>総合ビジネス科（流通）</t>
    <rPh sb="0" eb="2">
      <t>ソウゴウ</t>
    </rPh>
    <rPh sb="6" eb="7">
      <t>カ</t>
    </rPh>
    <rPh sb="8" eb="10">
      <t>リュウツウ</t>
    </rPh>
    <phoneticPr fontId="1"/>
  </si>
  <si>
    <t>令和５年度 　関商工オープンスクール参加申込用紙　　</t>
    <rPh sb="0" eb="2">
      <t>レイワ</t>
    </rPh>
    <rPh sb="7" eb="10">
      <t>セキショウコウ</t>
    </rPh>
    <rPh sb="20" eb="21">
      <t>モウ</t>
    </rPh>
    <rPh sb="21" eb="22">
      <t>コ</t>
    </rPh>
    <rPh sb="22" eb="24">
      <t>ヨウシ</t>
    </rPh>
    <phoneticPr fontId="1"/>
  </si>
  <si>
    <t>○</t>
  </si>
  <si>
    <t>総合ビジネス科（会計）</t>
    <rPh sb="0" eb="2">
      <t>ソウゴウ</t>
    </rPh>
    <rPh sb="8" eb="10">
      <t>カイケイ</t>
    </rPh>
    <phoneticPr fontId="1"/>
  </si>
  <si>
    <t>　　３．ファイル名に中学校名を記入してください。(例：○○立○○中.xls)</t>
    <rPh sb="10" eb="13">
      <t>チュウガッコウ</t>
    </rPh>
    <rPh sb="15" eb="17">
      <t>キニュウ</t>
    </rPh>
    <phoneticPr fontId="1"/>
  </si>
  <si>
    <t>機械科</t>
    <rPh sb="0" eb="3">
      <t>キカイカ</t>
    </rPh>
    <phoneticPr fontId="1"/>
  </si>
  <si>
    <t>生徒</t>
    <rPh sb="0" eb="2">
      <t>セイト</t>
    </rPh>
    <phoneticPr fontId="1"/>
  </si>
  <si>
    <t>会計</t>
    <rPh sb="0" eb="2">
      <t>カイケイ</t>
    </rPh>
    <phoneticPr fontId="1"/>
  </si>
  <si>
    <t>情報</t>
    <rPh sb="0" eb="2">
      <t>ジョウホウ</t>
    </rPh>
    <phoneticPr fontId="1"/>
  </si>
  <si>
    <t>流通</t>
    <rPh sb="0" eb="2">
      <t>リュウツウ</t>
    </rPh>
    <phoneticPr fontId="1"/>
  </si>
  <si>
    <t>建設工学科</t>
    <rPh sb="0" eb="2">
      <t>ケンセツ</t>
    </rPh>
    <rPh sb="2" eb="5">
      <t>コウガッカ</t>
    </rPh>
    <phoneticPr fontId="1"/>
  </si>
  <si>
    <t>×</t>
    <phoneticPr fontId="1"/>
  </si>
  <si>
    <r>
      <t>　   参加申込用紙送付先：　</t>
    </r>
    <r>
      <rPr>
        <b/>
        <u/>
        <sz val="11"/>
        <rFont val="ＭＳ Ｐゴシック"/>
        <family val="3"/>
        <charset val="128"/>
      </rPr>
      <t>p42763@gifu-net.ed.jp</t>
    </r>
    <rPh sb="4" eb="6">
      <t>サンカ</t>
    </rPh>
    <rPh sb="6" eb="8">
      <t>モウシコミ</t>
    </rPh>
    <rPh sb="8" eb="10">
      <t>ヨウシ</t>
    </rPh>
    <rPh sb="10" eb="13">
      <t>ソウフサキ</t>
    </rPh>
    <phoneticPr fontId="1"/>
  </si>
  <si>
    <t>第３回　１０月１４日(土)</t>
    <rPh sb="0" eb="1">
      <t>ダイ</t>
    </rPh>
    <rPh sb="2" eb="3">
      <t>カイ</t>
    </rPh>
    <rPh sb="6" eb="7">
      <t>ガツ</t>
    </rPh>
    <rPh sb="9" eb="10">
      <t>ニチ</t>
    </rPh>
    <rPh sb="10" eb="13">
      <t>ド</t>
    </rPh>
    <phoneticPr fontId="1"/>
  </si>
  <si>
    <t>体験希望①
希望学科・分野</t>
    <rPh sb="0" eb="2">
      <t>タイケン</t>
    </rPh>
    <rPh sb="2" eb="4">
      <t>キボウ</t>
    </rPh>
    <rPh sb="6" eb="8">
      <t>キボウ</t>
    </rPh>
    <rPh sb="8" eb="10">
      <t>ガッカ</t>
    </rPh>
    <rPh sb="11" eb="13">
      <t>ブンヤ</t>
    </rPh>
    <phoneticPr fontId="1"/>
  </si>
  <si>
    <t>体験希望②
希望学科・分野</t>
    <rPh sb="0" eb="2">
      <t>タイケン</t>
    </rPh>
    <rPh sb="2" eb="4">
      <t>キボウ</t>
    </rPh>
    <rPh sb="6" eb="8">
      <t>キボウ</t>
    </rPh>
    <rPh sb="8" eb="10">
      <t>ガッカ</t>
    </rPh>
    <rPh sb="11" eb="13">
      <t>ブンヤ</t>
    </rPh>
    <phoneticPr fontId="1"/>
  </si>
  <si>
    <t>総合ビジネス（流通）</t>
    <rPh sb="0" eb="2">
      <t>ソウゴウ</t>
    </rPh>
    <rPh sb="7" eb="9">
      <t>リュウツウ</t>
    </rPh>
    <phoneticPr fontId="1"/>
  </si>
  <si>
    <t>備考・通信欄</t>
    <phoneticPr fontId="1"/>
  </si>
  <si>
    <t>第３回用</t>
    <rPh sb="0" eb="1">
      <t>ダイ</t>
    </rPh>
    <rPh sb="2" eb="4">
      <t>カイヨウ</t>
    </rPh>
    <phoneticPr fontId="1"/>
  </si>
  <si>
    <t>体験学習①</t>
    <rPh sb="0" eb="2">
      <t>タイケン</t>
    </rPh>
    <rPh sb="2" eb="4">
      <t>ガクシュウ</t>
    </rPh>
    <phoneticPr fontId="1"/>
  </si>
  <si>
    <t>体験学習②</t>
    <rPh sb="0" eb="2">
      <t>タイケン</t>
    </rPh>
    <rPh sb="2" eb="4">
      <t>ガクシュウ</t>
    </rPh>
    <phoneticPr fontId="1"/>
  </si>
  <si>
    <t>記入例2</t>
    <rPh sb="0" eb="2">
      <t>キニュウ</t>
    </rPh>
    <rPh sb="2" eb="3">
      <t>レイ</t>
    </rPh>
    <phoneticPr fontId="1"/>
  </si>
  <si>
    <t>記入例3</t>
    <rPh sb="0" eb="2">
      <t>キニュウ</t>
    </rPh>
    <rPh sb="2" eb="3">
      <t>レイ</t>
    </rPh>
    <phoneticPr fontId="1"/>
  </si>
  <si>
    <r>
      <t>　　４．本紙を、</t>
    </r>
    <r>
      <rPr>
        <b/>
        <sz val="11"/>
        <rFont val="ＭＳ Ｐゴシック"/>
        <family val="3"/>
        <charset val="128"/>
      </rPr>
      <t>９月２９日（金）</t>
    </r>
    <r>
      <rPr>
        <sz val="11"/>
        <rFont val="ＭＳ Ｐゴシック"/>
        <family val="3"/>
        <charset val="128"/>
      </rPr>
      <t>までに下記e-mailアドレス（担当：小森）に</t>
    </r>
    <r>
      <rPr>
        <b/>
        <sz val="11"/>
        <rFont val="ＭＳ Ｐゴシック"/>
        <family val="3"/>
        <charset val="128"/>
      </rPr>
      <t>メールにて</t>
    </r>
    <r>
      <rPr>
        <sz val="11"/>
        <rFont val="ＭＳ Ｐゴシック"/>
        <family val="3"/>
        <charset val="128"/>
      </rPr>
      <t>お送りください。</t>
    </r>
    <rPh sb="4" eb="6">
      <t>ホンシ</t>
    </rPh>
    <rPh sb="14" eb="15">
      <t>キン</t>
    </rPh>
    <rPh sb="19" eb="21">
      <t>カキ</t>
    </rPh>
    <rPh sb="32" eb="34">
      <t>タントウ</t>
    </rPh>
    <rPh sb="35" eb="37">
      <t>コモリ</t>
    </rPh>
    <rPh sb="45" eb="46">
      <t>オク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</si>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</sst>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176" fontId="0" fillId="2" borderId="8" xfId="0" applyNumberFormat="1" applyFill="1" applyBorder="1" applyAlignment="1">
      <alignment horizontal="right" vertical="center"/>
    </xf>
    <xf numFmtId="176" fontId="0" fillId="2" borderId="8" xfId="0" applyNumberFormat="1" applyFill="1" applyBorder="1">
      <alignment vertical="center"/>
    </xf>
    <xf numFmtId="0" fontId="0" fillId="4" borderId="32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176" fontId="0" fillId="5" borderId="8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2</xdr:row>
          <xdr:rowOff>123825</xdr:rowOff>
        </xdr:from>
        <xdr:to>
          <xdr:col>8</xdr:col>
          <xdr:colOff>66675</xdr:colOff>
          <xdr:row>6</xdr:row>
          <xdr:rowOff>200025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D3BFBBA-0F90-4F85-876A-3BC74AD31E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入力して下さい!$A$3:$F$6" spid="_x0000_s123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19575" y="923925"/>
              <a:ext cx="5286375" cy="990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63</xdr:row>
          <xdr:rowOff>123825</xdr:rowOff>
        </xdr:from>
        <xdr:to>
          <xdr:col>7</xdr:col>
          <xdr:colOff>1724025</xdr:colOff>
          <xdr:row>72</xdr:row>
          <xdr:rowOff>161925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8ED6DB78-82C4-428A-BBFF-55D5B760D5C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M$1:$S$7" spid="_x0000_s123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562350" y="14116050"/>
              <a:ext cx="5810250" cy="2276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12EE-4E43-407F-9D77-309127B60F5D}">
  <sheetPr>
    <tabColor theme="5" tint="0.39997558519241921"/>
  </sheetPr>
  <dimension ref="A3:F6"/>
  <sheetViews>
    <sheetView workbookViewId="0">
      <selection activeCell="E12" sqref="E12"/>
    </sheetView>
  </sheetViews>
  <sheetFormatPr defaultRowHeight="13.5" x14ac:dyDescent="0.15"/>
  <cols>
    <col min="1" max="1" width="24.25" bestFit="1" customWidth="1"/>
    <col min="2" max="2" width="12.625" customWidth="1"/>
    <col min="3" max="3" width="3.625" customWidth="1"/>
    <col min="4" max="4" width="12.625" customWidth="1"/>
    <col min="5" max="5" width="3.625" customWidth="1"/>
    <col min="6" max="6" width="12.625" customWidth="1"/>
  </cols>
  <sheetData>
    <row r="3" spans="1:6" ht="20.100000000000001" customHeight="1" x14ac:dyDescent="0.15">
      <c r="A3" s="79"/>
      <c r="B3" s="80"/>
      <c r="C3" s="68" t="s">
        <v>42</v>
      </c>
      <c r="D3" s="79"/>
      <c r="E3" s="80"/>
      <c r="F3" s="68" t="s">
        <v>48</v>
      </c>
    </row>
    <row r="4" spans="1:6" ht="20.100000000000001" customHeight="1" x14ac:dyDescent="0.15">
      <c r="A4" s="69" t="s">
        <v>49</v>
      </c>
      <c r="B4" s="78"/>
      <c r="C4" s="78"/>
      <c r="D4" s="78"/>
      <c r="E4" s="78"/>
      <c r="F4" s="78"/>
    </row>
    <row r="5" spans="1:6" ht="20.100000000000001" customHeight="1" x14ac:dyDescent="0.15">
      <c r="A5" s="17" t="s">
        <v>50</v>
      </c>
      <c r="B5" s="70"/>
      <c r="C5" s="18" t="s">
        <v>43</v>
      </c>
      <c r="D5" s="18"/>
      <c r="E5" s="18" t="s">
        <v>43</v>
      </c>
      <c r="F5" s="16"/>
    </row>
    <row r="6" spans="1:6" ht="20.100000000000001" customHeight="1" x14ac:dyDescent="0.15">
      <c r="A6" s="17" t="s">
        <v>41</v>
      </c>
      <c r="B6" s="77"/>
      <c r="C6" s="77"/>
      <c r="D6" s="77"/>
      <c r="E6" s="77"/>
      <c r="F6" s="77"/>
    </row>
  </sheetData>
  <mergeCells count="4">
    <mergeCell ref="B6:F6"/>
    <mergeCell ref="B4:F4"/>
    <mergeCell ref="D3:E3"/>
    <mergeCell ref="A3:B3"/>
  </mergeCells>
  <phoneticPr fontId="1"/>
  <conditionalFormatting sqref="A3:B3 D3:E3 B4:F4 B5 B6:F6 D5 F5">
    <cfRule type="containsBlanks" dxfId="0" priority="2">
      <formula>LEN(TRIM(A3))=0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68E7-B8E2-4802-867D-3E32D7E2E1C9}">
  <sheetPr>
    <tabColor rgb="FF00B0F0"/>
    <pageSetUpPr fitToPage="1"/>
  </sheetPr>
  <dimension ref="A1:S78"/>
  <sheetViews>
    <sheetView showGridLines="0" tabSelected="1" zoomScaleNormal="100" zoomScaleSheetLayoutView="100" workbookViewId="0">
      <selection activeCell="C14" sqref="C14"/>
    </sheetView>
  </sheetViews>
  <sheetFormatPr defaultRowHeight="13.5" x14ac:dyDescent="0.15"/>
  <cols>
    <col min="1" max="1" width="5.375" customWidth="1"/>
    <col min="2" max="2" width="17.5" customWidth="1"/>
    <col min="3" max="3" width="5.25" bestFit="1" customWidth="1"/>
    <col min="4" max="5" width="20.625" customWidth="1"/>
    <col min="6" max="6" width="11" bestFit="1" customWidth="1"/>
    <col min="7" max="7" width="25.25" customWidth="1"/>
    <col min="8" max="8" width="23.5" customWidth="1"/>
    <col min="9" max="9" width="7.125" customWidth="1"/>
    <col min="10" max="10" width="37.75" customWidth="1"/>
    <col min="11" max="11" width="5.75" customWidth="1"/>
    <col min="12" max="12" width="5.25" customWidth="1"/>
    <col min="13" max="14" width="5.75" customWidth="1"/>
    <col min="15" max="17" width="5.75" hidden="1" customWidth="1"/>
    <col min="18" max="19" width="9" hidden="1" customWidth="1"/>
  </cols>
  <sheetData>
    <row r="1" spans="1:19" ht="32.25" customHeight="1" x14ac:dyDescent="0.15">
      <c r="H1" s="86" t="s">
        <v>71</v>
      </c>
      <c r="I1" s="33"/>
      <c r="N1" s="3" t="s">
        <v>18</v>
      </c>
    </row>
    <row r="2" spans="1:19" ht="30.75" x14ac:dyDescent="0.15">
      <c r="A2" s="89" t="s">
        <v>54</v>
      </c>
      <c r="B2" s="89"/>
      <c r="C2" s="89"/>
      <c r="D2" s="89"/>
      <c r="E2" s="89"/>
      <c r="F2" s="89"/>
      <c r="G2" s="90"/>
      <c r="H2" s="87"/>
      <c r="I2" s="33"/>
      <c r="J2" s="30"/>
      <c r="K2" s="1"/>
      <c r="L2" s="1"/>
      <c r="M2" s="1"/>
      <c r="N2" s="3" t="s">
        <v>19</v>
      </c>
    </row>
    <row r="3" spans="1:19" x14ac:dyDescent="0.15">
      <c r="N3" s="3" t="s">
        <v>20</v>
      </c>
    </row>
    <row r="4" spans="1:19" ht="19.5" customHeight="1" x14ac:dyDescent="0.15">
      <c r="A4" s="31"/>
      <c r="B4" s="2"/>
      <c r="C4" s="2"/>
      <c r="D4" s="32"/>
      <c r="E4" s="32"/>
      <c r="F4" s="32"/>
      <c r="G4" s="32"/>
      <c r="H4" s="32"/>
      <c r="I4" s="32"/>
      <c r="J4" s="88" t="s">
        <v>51</v>
      </c>
      <c r="N4" s="3" t="s">
        <v>21</v>
      </c>
    </row>
    <row r="5" spans="1:19" ht="19.5" customHeight="1" x14ac:dyDescent="0.15">
      <c r="A5" s="31"/>
      <c r="B5" s="2"/>
      <c r="C5" s="2"/>
      <c r="D5" s="32"/>
      <c r="E5" s="32"/>
      <c r="F5" s="32"/>
      <c r="G5" s="32"/>
      <c r="H5" s="32"/>
      <c r="I5" s="32"/>
      <c r="J5" s="88"/>
      <c r="N5" s="3" t="s">
        <v>22</v>
      </c>
    </row>
    <row r="6" spans="1:19" ht="19.5" customHeight="1" x14ac:dyDescent="0.15">
      <c r="A6" s="31"/>
      <c r="B6" s="2"/>
      <c r="C6" s="2"/>
      <c r="D6" s="32"/>
      <c r="E6" s="32"/>
      <c r="F6" s="32"/>
      <c r="G6" s="32"/>
      <c r="H6" s="32"/>
      <c r="I6" s="32"/>
      <c r="J6" s="88"/>
      <c r="N6" s="3" t="s">
        <v>23</v>
      </c>
    </row>
    <row r="7" spans="1:19" ht="19.5" customHeight="1" x14ac:dyDescent="0.15">
      <c r="A7" s="31"/>
      <c r="B7" s="2"/>
      <c r="C7" s="2"/>
      <c r="D7" s="32"/>
      <c r="E7" s="32"/>
      <c r="F7" s="32"/>
      <c r="G7" s="32"/>
      <c r="H7" s="32"/>
      <c r="I7" s="32"/>
      <c r="J7" s="88"/>
      <c r="N7" s="3" t="s">
        <v>3</v>
      </c>
    </row>
    <row r="8" spans="1:19" ht="14.25" thickBot="1" x14ac:dyDescent="0.2">
      <c r="N8" s="3" t="s">
        <v>4</v>
      </c>
    </row>
    <row r="9" spans="1:19" ht="27" customHeight="1" x14ac:dyDescent="0.15">
      <c r="A9" s="91" t="s">
        <v>0</v>
      </c>
      <c r="B9" s="93" t="s">
        <v>1</v>
      </c>
      <c r="C9" s="95" t="s">
        <v>77</v>
      </c>
      <c r="D9" s="82" t="s">
        <v>66</v>
      </c>
      <c r="E9" s="83"/>
      <c r="F9" s="83"/>
      <c r="G9" s="83"/>
      <c r="H9" s="84" t="s">
        <v>70</v>
      </c>
      <c r="I9" s="29"/>
      <c r="N9" s="3" t="s">
        <v>12</v>
      </c>
    </row>
    <row r="10" spans="1:19" ht="31.5" customHeight="1" x14ac:dyDescent="0.15">
      <c r="A10" s="92"/>
      <c r="B10" s="94"/>
      <c r="C10" s="96"/>
      <c r="D10" s="55" t="s">
        <v>67</v>
      </c>
      <c r="E10" s="67" t="s">
        <v>68</v>
      </c>
      <c r="F10" s="56" t="s">
        <v>38</v>
      </c>
      <c r="G10" s="56" t="s">
        <v>2</v>
      </c>
      <c r="H10" s="85"/>
      <c r="I10" s="29"/>
      <c r="J10" s="29"/>
      <c r="O10" s="3" t="s">
        <v>13</v>
      </c>
    </row>
    <row r="11" spans="1:19" ht="16.5" customHeight="1" x14ac:dyDescent="0.15">
      <c r="A11" s="20">
        <v>1</v>
      </c>
      <c r="B11" s="6" t="s">
        <v>17</v>
      </c>
      <c r="C11" s="97">
        <v>3</v>
      </c>
      <c r="D11" s="43" t="s">
        <v>32</v>
      </c>
      <c r="E11" s="38" t="s">
        <v>52</v>
      </c>
      <c r="F11" s="57" t="s">
        <v>55</v>
      </c>
      <c r="G11" s="58"/>
      <c r="H11" s="21" t="s">
        <v>44</v>
      </c>
      <c r="I11" s="34"/>
      <c r="J11" s="34"/>
      <c r="O11" s="35" t="s">
        <v>34</v>
      </c>
      <c r="R11" t="s">
        <v>39</v>
      </c>
      <c r="S11" t="s">
        <v>18</v>
      </c>
    </row>
    <row r="12" spans="1:19" ht="16.5" customHeight="1" x14ac:dyDescent="0.15">
      <c r="A12" s="12">
        <v>2</v>
      </c>
      <c r="B12" s="7" t="s">
        <v>35</v>
      </c>
      <c r="C12" s="98">
        <v>2</v>
      </c>
      <c r="D12" s="44" t="s">
        <v>69</v>
      </c>
      <c r="E12" s="39" t="s">
        <v>56</v>
      </c>
      <c r="F12" s="59" t="s">
        <v>39</v>
      </c>
      <c r="G12" s="60" t="s">
        <v>22</v>
      </c>
      <c r="H12" s="22" t="s">
        <v>74</v>
      </c>
      <c r="I12" s="34"/>
      <c r="J12" s="34"/>
      <c r="O12" s="35" t="s">
        <v>52</v>
      </c>
      <c r="R12" t="s">
        <v>64</v>
      </c>
      <c r="S12" t="s">
        <v>19</v>
      </c>
    </row>
    <row r="13" spans="1:19" ht="16.5" customHeight="1" thickBot="1" x14ac:dyDescent="0.2">
      <c r="A13" s="9">
        <v>3</v>
      </c>
      <c r="B13" s="8" t="s">
        <v>37</v>
      </c>
      <c r="C13" s="99">
        <v>1</v>
      </c>
      <c r="D13" s="45" t="s">
        <v>36</v>
      </c>
      <c r="E13" s="40" t="s">
        <v>33</v>
      </c>
      <c r="F13" s="61" t="s">
        <v>64</v>
      </c>
      <c r="G13" s="62" t="s">
        <v>25</v>
      </c>
      <c r="H13" s="23" t="s">
        <v>75</v>
      </c>
      <c r="I13" s="34"/>
      <c r="J13" s="34"/>
      <c r="O13" s="35" t="s">
        <v>53</v>
      </c>
      <c r="S13" t="s">
        <v>20</v>
      </c>
    </row>
    <row r="14" spans="1:19" ht="16.5" customHeight="1" thickTop="1" x14ac:dyDescent="0.15">
      <c r="A14" s="14">
        <v>1</v>
      </c>
      <c r="B14" s="15"/>
      <c r="C14" s="100"/>
      <c r="D14" s="46"/>
      <c r="E14" s="41"/>
      <c r="F14" s="63"/>
      <c r="G14" s="64"/>
      <c r="H14" s="24"/>
      <c r="I14" s="29"/>
      <c r="J14" s="29"/>
      <c r="L14" s="5"/>
      <c r="O14" t="s">
        <v>58</v>
      </c>
      <c r="S14" t="s">
        <v>21</v>
      </c>
    </row>
    <row r="15" spans="1:19" ht="16.5" customHeight="1" x14ac:dyDescent="0.15">
      <c r="A15" s="12">
        <v>2</v>
      </c>
      <c r="B15" s="11"/>
      <c r="C15" s="101"/>
      <c r="D15" s="47"/>
      <c r="E15" s="41"/>
      <c r="F15" s="63"/>
      <c r="G15" s="64"/>
      <c r="H15" s="25"/>
      <c r="I15" s="29"/>
      <c r="J15" s="29"/>
      <c r="K15" s="35"/>
      <c r="L15" s="36"/>
      <c r="M15" s="35"/>
      <c r="N15" s="35"/>
      <c r="O15" t="s">
        <v>33</v>
      </c>
      <c r="P15" s="35"/>
      <c r="Q15" s="35"/>
      <c r="R15" s="35"/>
      <c r="S15" s="35" t="s">
        <v>22</v>
      </c>
    </row>
    <row r="16" spans="1:19" ht="16.5" customHeight="1" x14ac:dyDescent="0.15">
      <c r="A16" s="12">
        <v>3</v>
      </c>
      <c r="B16" s="11"/>
      <c r="C16" s="101"/>
      <c r="D16" s="47"/>
      <c r="E16" s="41"/>
      <c r="F16" s="63"/>
      <c r="G16" s="64"/>
      <c r="H16" s="25"/>
      <c r="I16" s="29"/>
      <c r="J16" s="29"/>
      <c r="K16" s="35"/>
      <c r="L16" s="36"/>
      <c r="M16" s="35"/>
      <c r="N16" s="35"/>
      <c r="O16" t="s">
        <v>63</v>
      </c>
      <c r="P16" s="35"/>
      <c r="Q16" s="35"/>
      <c r="R16" s="35"/>
      <c r="S16" s="35" t="s">
        <v>23</v>
      </c>
    </row>
    <row r="17" spans="1:19" ht="16.5" customHeight="1" x14ac:dyDescent="0.15">
      <c r="A17" s="12">
        <v>4</v>
      </c>
      <c r="B17" s="11"/>
      <c r="C17" s="101"/>
      <c r="D17" s="47"/>
      <c r="E17" s="41"/>
      <c r="F17" s="63"/>
      <c r="G17" s="64"/>
      <c r="H17" s="25"/>
      <c r="I17" s="29"/>
      <c r="J17" s="29"/>
      <c r="K17" s="35"/>
      <c r="L17" s="36"/>
      <c r="M17" s="35"/>
      <c r="N17" s="35"/>
      <c r="O17" s="35"/>
      <c r="P17" s="35"/>
      <c r="Q17" s="35"/>
      <c r="R17" s="35"/>
      <c r="S17" s="35" t="s">
        <v>3</v>
      </c>
    </row>
    <row r="18" spans="1:19" ht="16.5" customHeight="1" x14ac:dyDescent="0.15">
      <c r="A18" s="12">
        <v>5</v>
      </c>
      <c r="B18" s="11"/>
      <c r="C18" s="101"/>
      <c r="D18" s="47"/>
      <c r="E18" s="41"/>
      <c r="F18" s="63"/>
      <c r="G18" s="64"/>
      <c r="H18" s="25"/>
      <c r="I18" s="29"/>
      <c r="J18" s="29"/>
      <c r="K18" s="35"/>
      <c r="L18" s="36"/>
      <c r="M18" s="35"/>
      <c r="N18" s="35"/>
      <c r="O18" s="35"/>
      <c r="P18" s="35"/>
      <c r="Q18" s="35"/>
      <c r="R18" s="35"/>
      <c r="S18" s="35" t="s">
        <v>4</v>
      </c>
    </row>
    <row r="19" spans="1:19" ht="16.5" customHeight="1" x14ac:dyDescent="0.15">
      <c r="A19" s="12">
        <v>6</v>
      </c>
      <c r="B19" s="11"/>
      <c r="C19" s="101"/>
      <c r="D19" s="47"/>
      <c r="E19" s="41"/>
      <c r="F19" s="63"/>
      <c r="G19" s="64"/>
      <c r="H19" s="25"/>
      <c r="I19" s="29"/>
      <c r="J19" s="29"/>
      <c r="K19" s="35"/>
      <c r="L19" s="36"/>
      <c r="M19" s="35"/>
      <c r="N19" s="35"/>
      <c r="O19" s="35"/>
      <c r="P19" s="35"/>
      <c r="Q19" s="35"/>
      <c r="R19" s="35"/>
      <c r="S19" s="35" t="s">
        <v>12</v>
      </c>
    </row>
    <row r="20" spans="1:19" ht="16.5" customHeight="1" x14ac:dyDescent="0.15">
      <c r="A20" s="12">
        <v>7</v>
      </c>
      <c r="B20" s="11"/>
      <c r="C20" s="101"/>
      <c r="D20" s="47"/>
      <c r="E20" s="41"/>
      <c r="F20" s="63"/>
      <c r="G20" s="64"/>
      <c r="H20" s="25"/>
      <c r="I20" s="29"/>
      <c r="J20" s="29"/>
      <c r="K20" s="35"/>
      <c r="L20" s="36"/>
      <c r="M20" s="35"/>
      <c r="N20" s="35"/>
      <c r="O20" s="35"/>
      <c r="P20" s="35"/>
      <c r="Q20" s="35"/>
      <c r="R20" s="35"/>
      <c r="S20" s="35" t="s">
        <v>13</v>
      </c>
    </row>
    <row r="21" spans="1:19" ht="16.5" customHeight="1" x14ac:dyDescent="0.15">
      <c r="A21" s="12">
        <v>8</v>
      </c>
      <c r="B21" s="11"/>
      <c r="C21" s="101"/>
      <c r="D21" s="47"/>
      <c r="E21" s="41"/>
      <c r="F21" s="63"/>
      <c r="G21" s="64"/>
      <c r="H21" s="25"/>
      <c r="I21" s="29"/>
      <c r="J21" s="29"/>
      <c r="K21" s="35"/>
      <c r="L21" s="35"/>
      <c r="M21" s="35"/>
      <c r="N21" s="35"/>
      <c r="O21" s="35"/>
      <c r="P21" s="35"/>
      <c r="Q21" s="35"/>
      <c r="R21" s="35"/>
      <c r="S21" s="35" t="s">
        <v>14</v>
      </c>
    </row>
    <row r="22" spans="1:19" ht="16.5" customHeight="1" x14ac:dyDescent="0.15">
      <c r="A22" s="12">
        <v>9</v>
      </c>
      <c r="B22" s="11"/>
      <c r="C22" s="101"/>
      <c r="D22" s="47"/>
      <c r="E22" s="41"/>
      <c r="F22" s="63"/>
      <c r="G22" s="64"/>
      <c r="H22" s="25"/>
      <c r="I22" s="29"/>
      <c r="J22" s="29"/>
      <c r="K22" s="35"/>
      <c r="L22" s="35"/>
      <c r="M22" s="35"/>
      <c r="N22" s="35"/>
      <c r="O22" s="35"/>
      <c r="P22" s="35"/>
      <c r="Q22" s="35"/>
      <c r="R22" s="35"/>
      <c r="S22" s="35" t="s">
        <v>24</v>
      </c>
    </row>
    <row r="23" spans="1:19" ht="16.5" customHeight="1" x14ac:dyDescent="0.15">
      <c r="A23" s="12">
        <v>10</v>
      </c>
      <c r="B23" s="11"/>
      <c r="C23" s="101"/>
      <c r="D23" s="47"/>
      <c r="E23" s="41"/>
      <c r="F23" s="63"/>
      <c r="G23" s="64"/>
      <c r="H23" s="25"/>
      <c r="I23" s="29"/>
      <c r="J23" s="29"/>
      <c r="K23" s="35"/>
      <c r="L23" s="36"/>
      <c r="M23" s="35"/>
      <c r="N23" s="35"/>
      <c r="O23" s="35"/>
      <c r="P23" s="35"/>
      <c r="Q23" s="35"/>
      <c r="R23" s="35"/>
      <c r="S23" s="35" t="s">
        <v>25</v>
      </c>
    </row>
    <row r="24" spans="1:19" ht="16.5" customHeight="1" x14ac:dyDescent="0.15">
      <c r="A24" s="12">
        <v>11</v>
      </c>
      <c r="B24" s="11"/>
      <c r="C24" s="101"/>
      <c r="D24" s="47"/>
      <c r="E24" s="41"/>
      <c r="F24" s="63"/>
      <c r="G24" s="64"/>
      <c r="H24" s="25"/>
      <c r="I24" s="29"/>
      <c r="J24" s="29"/>
      <c r="K24" s="35"/>
      <c r="L24" s="35"/>
      <c r="M24" s="35"/>
      <c r="N24" s="35"/>
      <c r="O24" s="35"/>
      <c r="P24" s="35"/>
      <c r="Q24" s="35"/>
      <c r="R24" s="35"/>
      <c r="S24" s="35" t="s">
        <v>26</v>
      </c>
    </row>
    <row r="25" spans="1:19" ht="16.5" customHeight="1" x14ac:dyDescent="0.15">
      <c r="A25" s="12">
        <v>12</v>
      </c>
      <c r="B25" s="11"/>
      <c r="C25" s="101"/>
      <c r="D25" s="47"/>
      <c r="E25" s="41"/>
      <c r="F25" s="63"/>
      <c r="G25" s="64"/>
      <c r="H25" s="25"/>
      <c r="I25" s="29"/>
      <c r="J25" s="29"/>
      <c r="K25" s="35"/>
      <c r="L25" s="35"/>
      <c r="M25" s="35"/>
      <c r="N25" s="35"/>
      <c r="O25" s="35"/>
      <c r="P25" s="35"/>
      <c r="Q25" s="35"/>
      <c r="R25" s="35"/>
      <c r="S25" s="35" t="s">
        <v>27</v>
      </c>
    </row>
    <row r="26" spans="1:19" ht="16.5" customHeight="1" x14ac:dyDescent="0.15">
      <c r="A26" s="12">
        <v>13</v>
      </c>
      <c r="B26" s="11"/>
      <c r="C26" s="101"/>
      <c r="D26" s="47"/>
      <c r="E26" s="41"/>
      <c r="F26" s="63"/>
      <c r="G26" s="64"/>
      <c r="H26" s="25"/>
      <c r="I26" s="29"/>
      <c r="J26" s="29"/>
      <c r="K26" s="35"/>
      <c r="L26" s="35"/>
      <c r="M26" s="35"/>
      <c r="N26" s="35"/>
      <c r="O26" s="35"/>
      <c r="P26" s="35"/>
      <c r="Q26" s="35"/>
      <c r="R26" s="35"/>
      <c r="S26" s="35" t="s">
        <v>28</v>
      </c>
    </row>
    <row r="27" spans="1:19" ht="16.5" customHeight="1" x14ac:dyDescent="0.15">
      <c r="A27" s="12">
        <v>14</v>
      </c>
      <c r="B27" s="11"/>
      <c r="C27" s="101"/>
      <c r="D27" s="47"/>
      <c r="E27" s="41"/>
      <c r="F27" s="63"/>
      <c r="G27" s="64"/>
      <c r="H27" s="25"/>
      <c r="I27" s="29"/>
      <c r="J27" s="29"/>
      <c r="K27" s="35"/>
      <c r="L27" s="35"/>
      <c r="M27" s="35"/>
      <c r="N27" s="35"/>
      <c r="O27" s="35"/>
      <c r="P27" s="35"/>
      <c r="Q27" s="35"/>
      <c r="R27" s="35"/>
      <c r="S27" s="35" t="s">
        <v>29</v>
      </c>
    </row>
    <row r="28" spans="1:19" ht="16.5" customHeight="1" x14ac:dyDescent="0.15">
      <c r="A28" s="12">
        <v>15</v>
      </c>
      <c r="B28" s="11"/>
      <c r="C28" s="101"/>
      <c r="D28" s="47"/>
      <c r="E28" s="41"/>
      <c r="F28" s="63"/>
      <c r="G28" s="64"/>
      <c r="H28" s="25"/>
      <c r="I28" s="29"/>
      <c r="J28" s="29"/>
      <c r="K28" s="35"/>
      <c r="L28" s="35"/>
      <c r="M28" s="35"/>
      <c r="N28" s="35"/>
      <c r="O28" s="35"/>
      <c r="P28" s="35"/>
      <c r="Q28" s="35"/>
      <c r="R28" s="35"/>
      <c r="S28" s="35" t="s">
        <v>30</v>
      </c>
    </row>
    <row r="29" spans="1:19" ht="16.5" customHeight="1" x14ac:dyDescent="0.15">
      <c r="A29" s="12">
        <v>16</v>
      </c>
      <c r="B29" s="11"/>
      <c r="C29" s="101"/>
      <c r="D29" s="47"/>
      <c r="E29" s="41"/>
      <c r="F29" s="63"/>
      <c r="G29" s="64"/>
      <c r="H29" s="25"/>
      <c r="I29" s="29"/>
      <c r="J29" s="29"/>
      <c r="K29" s="35"/>
      <c r="L29" s="35"/>
      <c r="M29" s="35"/>
      <c r="N29" s="35"/>
      <c r="O29" s="35"/>
      <c r="P29" s="35"/>
      <c r="Q29" s="35"/>
      <c r="R29" s="35"/>
      <c r="S29" s="35" t="s">
        <v>15</v>
      </c>
    </row>
    <row r="30" spans="1:19" ht="16.5" customHeight="1" x14ac:dyDescent="0.15">
      <c r="A30" s="12">
        <v>17</v>
      </c>
      <c r="B30" s="11"/>
      <c r="C30" s="101"/>
      <c r="D30" s="47"/>
      <c r="E30" s="41"/>
      <c r="F30" s="63"/>
      <c r="G30" s="64"/>
      <c r="H30" s="25"/>
      <c r="I30" s="29"/>
      <c r="J30" s="29"/>
      <c r="K30" s="35"/>
      <c r="L30" s="35"/>
      <c r="M30" s="35"/>
      <c r="N30" s="35"/>
      <c r="O30" s="35"/>
      <c r="P30" s="35"/>
      <c r="Q30" s="35"/>
      <c r="R30" s="35"/>
      <c r="S30" s="35" t="s">
        <v>6</v>
      </c>
    </row>
    <row r="31" spans="1:19" ht="16.5" customHeight="1" x14ac:dyDescent="0.15">
      <c r="A31" s="12">
        <v>18</v>
      </c>
      <c r="B31" s="11"/>
      <c r="C31" s="101"/>
      <c r="D31" s="47"/>
      <c r="E31" s="41"/>
      <c r="F31" s="63"/>
      <c r="G31" s="64"/>
      <c r="H31" s="25"/>
      <c r="I31" s="29"/>
      <c r="J31" s="29"/>
      <c r="K31" s="35"/>
      <c r="L31" s="35"/>
      <c r="M31" s="35"/>
      <c r="N31" s="35"/>
      <c r="O31" s="35"/>
      <c r="P31" s="35"/>
      <c r="Q31" s="35"/>
      <c r="R31" s="35"/>
      <c r="S31" s="35" t="s">
        <v>7</v>
      </c>
    </row>
    <row r="32" spans="1:19" ht="16.5" customHeight="1" x14ac:dyDescent="0.15">
      <c r="A32" s="12">
        <v>19</v>
      </c>
      <c r="B32" s="11"/>
      <c r="C32" s="101"/>
      <c r="D32" s="47"/>
      <c r="E32" s="41"/>
      <c r="F32" s="63"/>
      <c r="G32" s="64"/>
      <c r="H32" s="25"/>
      <c r="I32" s="29"/>
      <c r="J32" s="29"/>
      <c r="K32" s="35"/>
      <c r="L32" s="35"/>
      <c r="M32" s="35"/>
      <c r="N32" s="35"/>
      <c r="O32" s="35"/>
      <c r="P32" s="35"/>
      <c r="Q32" s="35"/>
      <c r="R32" s="35"/>
      <c r="S32" s="35" t="s">
        <v>8</v>
      </c>
    </row>
    <row r="33" spans="1:19" ht="16.5" customHeight="1" x14ac:dyDescent="0.15">
      <c r="A33" s="12">
        <v>20</v>
      </c>
      <c r="B33" s="11"/>
      <c r="C33" s="101"/>
      <c r="D33" s="47"/>
      <c r="E33" s="41"/>
      <c r="F33" s="63"/>
      <c r="G33" s="64"/>
      <c r="H33" s="25"/>
      <c r="I33" s="29"/>
      <c r="J33" s="29"/>
      <c r="K33" s="35"/>
      <c r="L33" s="35"/>
      <c r="M33" s="35"/>
      <c r="N33" s="35"/>
      <c r="O33" s="35"/>
      <c r="P33" s="35"/>
      <c r="Q33" s="35"/>
      <c r="R33" s="35"/>
      <c r="S33" s="35" t="s">
        <v>31</v>
      </c>
    </row>
    <row r="34" spans="1:19" ht="16.5" customHeight="1" x14ac:dyDescent="0.15">
      <c r="A34" s="12">
        <v>21</v>
      </c>
      <c r="B34" s="11"/>
      <c r="C34" s="101"/>
      <c r="D34" s="47"/>
      <c r="E34" s="41"/>
      <c r="F34" s="63"/>
      <c r="G34" s="64"/>
      <c r="H34" s="25"/>
      <c r="I34" s="29"/>
      <c r="J34" s="29"/>
      <c r="K34" s="35"/>
      <c r="L34" s="35"/>
      <c r="M34" s="35"/>
      <c r="N34" s="35"/>
      <c r="O34" s="35"/>
      <c r="P34" s="35"/>
      <c r="Q34" s="35"/>
      <c r="R34" s="35"/>
      <c r="S34" s="35" t="s">
        <v>5</v>
      </c>
    </row>
    <row r="35" spans="1:19" ht="16.5" customHeight="1" x14ac:dyDescent="0.15">
      <c r="A35" s="12">
        <v>22</v>
      </c>
      <c r="B35" s="11"/>
      <c r="C35" s="101"/>
      <c r="D35" s="47"/>
      <c r="E35" s="41"/>
      <c r="F35" s="63"/>
      <c r="G35" s="64"/>
      <c r="H35" s="25"/>
      <c r="I35" s="29"/>
      <c r="J35" s="29"/>
      <c r="K35" s="35"/>
      <c r="L35" s="35"/>
      <c r="M35" s="35"/>
      <c r="N35" s="35"/>
      <c r="O35" s="35"/>
      <c r="P35" s="35"/>
      <c r="Q35" s="35"/>
      <c r="R35" s="35"/>
      <c r="S35" s="35" t="s">
        <v>16</v>
      </c>
    </row>
    <row r="36" spans="1:19" ht="16.5" customHeight="1" x14ac:dyDescent="0.15">
      <c r="A36" s="12">
        <v>23</v>
      </c>
      <c r="B36" s="11"/>
      <c r="C36" s="101"/>
      <c r="D36" s="47"/>
      <c r="E36" s="41"/>
      <c r="F36" s="63"/>
      <c r="G36" s="64"/>
      <c r="H36" s="25"/>
      <c r="I36" s="29"/>
      <c r="J36" s="29"/>
      <c r="K36" s="35"/>
      <c r="L36" s="35"/>
      <c r="M36" s="35"/>
      <c r="N36" s="35"/>
      <c r="O36" s="35"/>
      <c r="P36" s="35"/>
      <c r="Q36" s="35"/>
      <c r="R36" s="35"/>
      <c r="S36" s="35" t="s">
        <v>9</v>
      </c>
    </row>
    <row r="37" spans="1:19" ht="16.5" customHeight="1" x14ac:dyDescent="0.15">
      <c r="A37" s="12">
        <v>24</v>
      </c>
      <c r="B37" s="11"/>
      <c r="C37" s="101"/>
      <c r="D37" s="47"/>
      <c r="E37" s="41"/>
      <c r="F37" s="63"/>
      <c r="G37" s="64"/>
      <c r="H37" s="25"/>
      <c r="I37" s="29"/>
      <c r="J37" s="29"/>
      <c r="K37" s="35"/>
      <c r="L37" s="35"/>
      <c r="M37" s="35"/>
      <c r="N37" s="35"/>
      <c r="O37" s="35"/>
      <c r="P37" s="35"/>
      <c r="Q37" s="35"/>
      <c r="R37" s="35"/>
      <c r="S37" s="35" t="s">
        <v>10</v>
      </c>
    </row>
    <row r="38" spans="1:19" ht="16.5" customHeight="1" x14ac:dyDescent="0.15">
      <c r="A38" s="12">
        <v>25</v>
      </c>
      <c r="B38" s="11"/>
      <c r="C38" s="101"/>
      <c r="D38" s="47"/>
      <c r="E38" s="41"/>
      <c r="F38" s="63"/>
      <c r="G38" s="64"/>
      <c r="H38" s="25"/>
      <c r="I38" s="29"/>
      <c r="J38" s="29"/>
      <c r="K38" s="35"/>
      <c r="L38" s="35"/>
      <c r="M38" s="35"/>
      <c r="N38" s="35"/>
      <c r="O38" s="35"/>
      <c r="P38" s="35"/>
      <c r="Q38" s="35"/>
      <c r="R38" s="35"/>
      <c r="S38" s="35" t="s">
        <v>11</v>
      </c>
    </row>
    <row r="39" spans="1:19" ht="16.5" customHeight="1" x14ac:dyDescent="0.15">
      <c r="A39" s="12">
        <v>26</v>
      </c>
      <c r="B39" s="11"/>
      <c r="C39" s="101"/>
      <c r="D39" s="47"/>
      <c r="E39" s="41"/>
      <c r="F39" s="63"/>
      <c r="G39" s="64"/>
      <c r="H39" s="25"/>
      <c r="I39" s="29"/>
      <c r="J39" s="29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6.5" customHeight="1" x14ac:dyDescent="0.15">
      <c r="A40" s="12">
        <v>27</v>
      </c>
      <c r="B40" s="11"/>
      <c r="C40" s="101"/>
      <c r="D40" s="47"/>
      <c r="E40" s="41"/>
      <c r="F40" s="63"/>
      <c r="G40" s="64"/>
      <c r="H40" s="25"/>
      <c r="I40" s="29"/>
      <c r="J40" s="29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6.5" customHeight="1" x14ac:dyDescent="0.15">
      <c r="A41" s="12">
        <v>28</v>
      </c>
      <c r="B41" s="11"/>
      <c r="C41" s="101"/>
      <c r="D41" s="47"/>
      <c r="E41" s="41"/>
      <c r="F41" s="63"/>
      <c r="G41" s="64"/>
      <c r="H41" s="25"/>
      <c r="I41" s="29"/>
      <c r="J41" s="29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6.5" customHeight="1" x14ac:dyDescent="0.15">
      <c r="A42" s="12">
        <v>29</v>
      </c>
      <c r="B42" s="11"/>
      <c r="C42" s="101"/>
      <c r="D42" s="47"/>
      <c r="E42" s="41"/>
      <c r="F42" s="63"/>
      <c r="G42" s="64"/>
      <c r="H42" s="25"/>
      <c r="I42" s="29"/>
      <c r="J42" s="29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6.5" customHeight="1" x14ac:dyDescent="0.15">
      <c r="A43" s="12">
        <v>30</v>
      </c>
      <c r="B43" s="11"/>
      <c r="C43" s="101"/>
      <c r="D43" s="47"/>
      <c r="E43" s="41"/>
      <c r="F43" s="63"/>
      <c r="G43" s="64"/>
      <c r="H43" s="25"/>
      <c r="I43" s="29"/>
      <c r="J43" s="29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6.5" customHeight="1" x14ac:dyDescent="0.15">
      <c r="A44" s="12">
        <v>31</v>
      </c>
      <c r="B44" s="11"/>
      <c r="C44" s="101"/>
      <c r="D44" s="47"/>
      <c r="E44" s="41"/>
      <c r="F44" s="63"/>
      <c r="G44" s="64"/>
      <c r="H44" s="25"/>
      <c r="I44" s="29"/>
      <c r="J44" s="29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6.5" customHeight="1" x14ac:dyDescent="0.15">
      <c r="A45" s="12">
        <v>32</v>
      </c>
      <c r="B45" s="11"/>
      <c r="C45" s="101"/>
      <c r="D45" s="47"/>
      <c r="E45" s="41"/>
      <c r="F45" s="63"/>
      <c r="G45" s="64"/>
      <c r="H45" s="25"/>
      <c r="I45" s="29"/>
      <c r="J45" s="29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6.5" customHeight="1" x14ac:dyDescent="0.15">
      <c r="A46" s="12">
        <v>33</v>
      </c>
      <c r="B46" s="11"/>
      <c r="C46" s="101"/>
      <c r="D46" s="47"/>
      <c r="E46" s="41"/>
      <c r="F46" s="63"/>
      <c r="G46" s="64"/>
      <c r="H46" s="25"/>
      <c r="I46" s="29"/>
      <c r="J46" s="29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6.5" customHeight="1" x14ac:dyDescent="0.15">
      <c r="A47" s="12">
        <v>34</v>
      </c>
      <c r="B47" s="11"/>
      <c r="C47" s="101"/>
      <c r="D47" s="47"/>
      <c r="E47" s="41"/>
      <c r="F47" s="63"/>
      <c r="G47" s="64"/>
      <c r="H47" s="25"/>
      <c r="I47" s="29"/>
      <c r="J47" s="29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6.5" customHeight="1" x14ac:dyDescent="0.15">
      <c r="A48" s="12">
        <v>35</v>
      </c>
      <c r="B48" s="11"/>
      <c r="C48" s="101"/>
      <c r="D48" s="47"/>
      <c r="E48" s="41"/>
      <c r="F48" s="63"/>
      <c r="G48" s="64"/>
      <c r="H48" s="25"/>
      <c r="I48" s="29"/>
      <c r="J48" s="29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6.5" customHeight="1" x14ac:dyDescent="0.15">
      <c r="A49" s="12">
        <v>36</v>
      </c>
      <c r="B49" s="11"/>
      <c r="C49" s="101"/>
      <c r="D49" s="47"/>
      <c r="E49" s="41"/>
      <c r="F49" s="63"/>
      <c r="G49" s="64"/>
      <c r="H49" s="25"/>
      <c r="I49" s="29"/>
      <c r="J49" s="29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6.5" customHeight="1" x14ac:dyDescent="0.15">
      <c r="A50" s="12">
        <v>37</v>
      </c>
      <c r="B50" s="11"/>
      <c r="C50" s="101"/>
      <c r="D50" s="47"/>
      <c r="E50" s="41"/>
      <c r="F50" s="63"/>
      <c r="G50" s="64"/>
      <c r="H50" s="25"/>
      <c r="I50" s="29"/>
      <c r="J50" s="29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6.5" customHeight="1" x14ac:dyDescent="0.15">
      <c r="A51" s="12">
        <v>38</v>
      </c>
      <c r="B51" s="11"/>
      <c r="C51" s="101"/>
      <c r="D51" s="47"/>
      <c r="E51" s="41"/>
      <c r="F51" s="63"/>
      <c r="G51" s="64"/>
      <c r="H51" s="25"/>
      <c r="I51" s="29"/>
      <c r="J51" s="29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6.5" customHeight="1" x14ac:dyDescent="0.15">
      <c r="A52" s="12">
        <v>39</v>
      </c>
      <c r="B52" s="11"/>
      <c r="C52" s="101"/>
      <c r="D52" s="47"/>
      <c r="E52" s="41"/>
      <c r="F52" s="63"/>
      <c r="G52" s="64"/>
      <c r="H52" s="25"/>
      <c r="I52" s="29"/>
      <c r="J52" s="29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6.5" customHeight="1" x14ac:dyDescent="0.15">
      <c r="A53" s="12">
        <v>40</v>
      </c>
      <c r="B53" s="11"/>
      <c r="C53" s="101"/>
      <c r="D53" s="47"/>
      <c r="E53" s="41"/>
      <c r="F53" s="63"/>
      <c r="G53" s="64"/>
      <c r="H53" s="25"/>
      <c r="I53" s="29"/>
      <c r="J53" s="29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6.5" customHeight="1" x14ac:dyDescent="0.15">
      <c r="A54" s="12">
        <v>41</v>
      </c>
      <c r="B54" s="11"/>
      <c r="C54" s="101"/>
      <c r="D54" s="47"/>
      <c r="E54" s="41"/>
      <c r="F54" s="63"/>
      <c r="G54" s="64"/>
      <c r="H54" s="25"/>
      <c r="I54" s="29"/>
      <c r="J54" s="29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6.5" customHeight="1" x14ac:dyDescent="0.15">
      <c r="A55" s="12">
        <v>42</v>
      </c>
      <c r="B55" s="11"/>
      <c r="C55" s="101"/>
      <c r="D55" s="47"/>
      <c r="E55" s="41"/>
      <c r="F55" s="63"/>
      <c r="G55" s="64"/>
      <c r="H55" s="25"/>
      <c r="I55" s="29"/>
      <c r="J55" s="29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6.5" customHeight="1" x14ac:dyDescent="0.15">
      <c r="A56" s="12">
        <v>43</v>
      </c>
      <c r="B56" s="11"/>
      <c r="C56" s="101"/>
      <c r="D56" s="47"/>
      <c r="E56" s="41"/>
      <c r="F56" s="63"/>
      <c r="G56" s="64"/>
      <c r="H56" s="25"/>
      <c r="I56" s="29"/>
      <c r="J56" s="29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6.5" customHeight="1" x14ac:dyDescent="0.15">
      <c r="A57" s="12">
        <v>44</v>
      </c>
      <c r="B57" s="11"/>
      <c r="C57" s="101"/>
      <c r="D57" s="47"/>
      <c r="E57" s="41"/>
      <c r="F57" s="63"/>
      <c r="G57" s="64"/>
      <c r="H57" s="25"/>
      <c r="I57" s="29"/>
      <c r="J57" s="29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6.5" customHeight="1" x14ac:dyDescent="0.15">
      <c r="A58" s="12">
        <v>45</v>
      </c>
      <c r="B58" s="11"/>
      <c r="C58" s="101"/>
      <c r="D58" s="47"/>
      <c r="E58" s="41"/>
      <c r="F58" s="63"/>
      <c r="G58" s="64"/>
      <c r="H58" s="25"/>
      <c r="I58" s="29"/>
      <c r="J58" s="29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6.5" customHeight="1" x14ac:dyDescent="0.15">
      <c r="A59" s="12">
        <v>46</v>
      </c>
      <c r="B59" s="11"/>
      <c r="C59" s="101"/>
      <c r="D59" s="47"/>
      <c r="E59" s="41"/>
      <c r="F59" s="63"/>
      <c r="G59" s="64"/>
      <c r="H59" s="25"/>
      <c r="I59" s="29"/>
      <c r="J59" s="29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6.5" customHeight="1" x14ac:dyDescent="0.15">
      <c r="A60" s="12">
        <v>47</v>
      </c>
      <c r="B60" s="11"/>
      <c r="C60" s="101"/>
      <c r="D60" s="47"/>
      <c r="E60" s="41"/>
      <c r="F60" s="63"/>
      <c r="G60" s="64"/>
      <c r="H60" s="25"/>
      <c r="I60" s="29"/>
      <c r="J60" s="29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6.5" customHeight="1" x14ac:dyDescent="0.15">
      <c r="A61" s="12">
        <v>48</v>
      </c>
      <c r="B61" s="11"/>
      <c r="C61" s="101"/>
      <c r="D61" s="47"/>
      <c r="E61" s="41"/>
      <c r="F61" s="63"/>
      <c r="G61" s="64"/>
      <c r="H61" s="25"/>
      <c r="I61" s="29"/>
      <c r="J61" s="29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6.5" customHeight="1" x14ac:dyDescent="0.15">
      <c r="A62" s="12">
        <v>49</v>
      </c>
      <c r="B62" s="11"/>
      <c r="C62" s="101"/>
      <c r="D62" s="47"/>
      <c r="E62" s="41"/>
      <c r="F62" s="63"/>
      <c r="G62" s="64"/>
      <c r="H62" s="25"/>
      <c r="I62" s="29"/>
      <c r="J62" s="29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6.5" customHeight="1" thickBot="1" x14ac:dyDescent="0.2">
      <c r="A63" s="13">
        <v>50</v>
      </c>
      <c r="B63" s="10"/>
      <c r="C63" s="102"/>
      <c r="D63" s="48"/>
      <c r="E63" s="42"/>
      <c r="F63" s="65"/>
      <c r="G63" s="66"/>
      <c r="H63" s="26"/>
      <c r="I63" s="29"/>
      <c r="J63" s="29"/>
      <c r="K63" s="35"/>
      <c r="L63" s="35"/>
      <c r="M63" s="35"/>
      <c r="N63" s="35"/>
      <c r="O63" s="35"/>
      <c r="P63" s="35"/>
      <c r="Q63" s="35"/>
      <c r="R63" s="35"/>
      <c r="S63" s="35"/>
    </row>
    <row r="64" spans="1:19" x14ac:dyDescent="0.15">
      <c r="A64" s="19"/>
      <c r="B64" s="19"/>
      <c r="C64" s="2"/>
      <c r="K64" s="35"/>
      <c r="L64" s="35"/>
      <c r="M64" s="35"/>
      <c r="N64" s="35"/>
      <c r="O64" s="35"/>
      <c r="P64" s="35"/>
      <c r="Q64" s="35"/>
      <c r="R64" s="35"/>
    </row>
    <row r="65" spans="1:19" x14ac:dyDescent="0.15">
      <c r="A65" s="2"/>
      <c r="B65" s="2"/>
      <c r="C65" s="2"/>
      <c r="K65" s="35"/>
      <c r="L65" s="35"/>
      <c r="M65" s="35"/>
      <c r="N65" s="35"/>
      <c r="O65" s="35"/>
      <c r="P65" s="35"/>
      <c r="Q65" s="35"/>
      <c r="R65" s="35"/>
    </row>
    <row r="66" spans="1:19" x14ac:dyDescent="0.15">
      <c r="A66" s="2"/>
      <c r="B66" s="2"/>
      <c r="C66" s="2"/>
      <c r="K66" s="35"/>
      <c r="L66" s="35"/>
      <c r="M66" s="35"/>
      <c r="N66" s="35"/>
      <c r="O66" s="35"/>
      <c r="P66" s="35"/>
      <c r="Q66" s="35"/>
      <c r="R66" s="35"/>
    </row>
    <row r="67" spans="1:19" x14ac:dyDescent="0.15">
      <c r="A67" s="2"/>
      <c r="B67" s="2"/>
      <c r="C67" s="2"/>
      <c r="K67" s="35"/>
      <c r="L67" s="35"/>
      <c r="M67" s="35"/>
      <c r="N67" s="35"/>
      <c r="O67" s="35"/>
      <c r="P67" s="35"/>
      <c r="Q67" s="35"/>
      <c r="R67" s="35"/>
    </row>
    <row r="68" spans="1:19" ht="26.25" customHeight="1" x14ac:dyDescent="0.15">
      <c r="K68" s="35"/>
      <c r="L68" s="35"/>
      <c r="M68" s="35"/>
      <c r="N68" s="35"/>
      <c r="O68" s="35"/>
      <c r="P68" s="35"/>
      <c r="Q68" s="37"/>
      <c r="R68" s="35"/>
    </row>
    <row r="69" spans="1:19" ht="26.25" customHeight="1" x14ac:dyDescent="0.15">
      <c r="K69" s="35"/>
      <c r="L69" s="35"/>
      <c r="M69" s="35"/>
      <c r="N69" s="35"/>
      <c r="O69" s="35"/>
      <c r="P69" s="35"/>
      <c r="Q69" s="37"/>
      <c r="R69" s="35"/>
    </row>
    <row r="70" spans="1:19" ht="26.25" customHeight="1" x14ac:dyDescent="0.15">
      <c r="K70" s="35"/>
      <c r="L70" s="35"/>
      <c r="M70" s="35"/>
      <c r="N70" s="35"/>
      <c r="O70" s="35"/>
      <c r="P70" s="35"/>
      <c r="Q70" s="37"/>
      <c r="R70" s="35"/>
    </row>
    <row r="71" spans="1:19" ht="26.25" customHeight="1" x14ac:dyDescent="0.15">
      <c r="K71" s="35"/>
      <c r="L71" s="35"/>
      <c r="M71" s="35"/>
      <c r="N71" s="35"/>
      <c r="O71" s="35"/>
      <c r="P71" s="35"/>
      <c r="Q71" s="37"/>
      <c r="R71" s="35"/>
    </row>
    <row r="72" spans="1:19" ht="17.25" customHeight="1" x14ac:dyDescent="0.15">
      <c r="A72" t="s">
        <v>47</v>
      </c>
    </row>
    <row r="73" spans="1:19" ht="17.25" customHeight="1" x14ac:dyDescent="0.15">
      <c r="A73" t="s">
        <v>46</v>
      </c>
    </row>
    <row r="74" spans="1:19" ht="17.25" customHeight="1" x14ac:dyDescent="0.15">
      <c r="A74" t="s">
        <v>45</v>
      </c>
    </row>
    <row r="75" spans="1:19" ht="17.25" customHeight="1" x14ac:dyDescent="0.15">
      <c r="A75" t="s">
        <v>57</v>
      </c>
    </row>
    <row r="76" spans="1:19" ht="17.25" customHeight="1" x14ac:dyDescent="0.15">
      <c r="A76" s="76" t="s">
        <v>76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17.25" customHeight="1" x14ac:dyDescent="0.15">
      <c r="A77" s="27"/>
      <c r="B77" s="27" t="s">
        <v>65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x14ac:dyDescent="0.15">
      <c r="A78" s="81"/>
      <c r="B78" s="81"/>
      <c r="C78" s="81"/>
      <c r="D78" s="81"/>
      <c r="E78" s="81"/>
      <c r="F78" s="81"/>
      <c r="G78" s="81"/>
      <c r="H78" s="28"/>
      <c r="I78" s="28"/>
      <c r="J78" s="4"/>
    </row>
  </sheetData>
  <mergeCells count="9">
    <mergeCell ref="A78:G78"/>
    <mergeCell ref="D9:G9"/>
    <mergeCell ref="H9:H10"/>
    <mergeCell ref="H1:H2"/>
    <mergeCell ref="J4:J7"/>
    <mergeCell ref="A2:G2"/>
    <mergeCell ref="A9:A10"/>
    <mergeCell ref="B9:B10"/>
    <mergeCell ref="C9:C10"/>
  </mergeCells>
  <phoneticPr fontId="1"/>
  <dataValidations count="3">
    <dataValidation type="list" allowBlank="1" showInputMessage="1" showErrorMessage="1" sqref="D14:E63" xr:uid="{ADF80CBA-68E9-4095-A7B4-707C7A0E417E}">
      <formula1>$O$11:$O$16</formula1>
    </dataValidation>
    <dataValidation type="list" allowBlank="1" showInputMessage="1" showErrorMessage="1" sqref="F14:F63" xr:uid="{EE0AB655-E624-4086-B799-CDFB110470F5}">
      <formula1>$R$11:$R$12</formula1>
    </dataValidation>
    <dataValidation type="list" allowBlank="1" showInputMessage="1" showErrorMessage="1" sqref="G14:G63" xr:uid="{6EDF0329-1B26-483E-AE4E-91EE0AA7BAC1}">
      <formula1>$S$11:$S$38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A5C2-381D-4C18-9DE7-E9031EC88FEE}">
  <dimension ref="A1:S7"/>
  <sheetViews>
    <sheetView topLeftCell="K1" workbookViewId="0">
      <selection activeCell="M1" sqref="M1:S7"/>
    </sheetView>
  </sheetViews>
  <sheetFormatPr defaultRowHeight="13.5" x14ac:dyDescent="0.15"/>
  <cols>
    <col min="1" max="1" width="11.625" style="52" customWidth="1"/>
    <col min="2" max="5" width="10.625" style="52" customWidth="1"/>
    <col min="6" max="6" width="9" style="52"/>
    <col min="7" max="7" width="11.625" style="52" customWidth="1"/>
    <col min="8" max="11" width="10.625" style="52" customWidth="1"/>
    <col min="12" max="12" width="9" style="52"/>
    <col min="13" max="13" width="11.625" style="52" customWidth="1"/>
    <col min="14" max="14" width="10.625" style="52" customWidth="1"/>
    <col min="15" max="16" width="11" style="52" bestFit="1" customWidth="1"/>
    <col min="17" max="19" width="10.625" style="52" customWidth="1"/>
    <col min="20" max="20" width="9" style="52"/>
    <col min="21" max="21" width="10.625" style="52" customWidth="1"/>
    <col min="22" max="16384" width="9" style="52"/>
  </cols>
  <sheetData>
    <row r="1" spans="1:19" ht="26.1" customHeight="1" x14ac:dyDescent="0.15">
      <c r="A1" s="49" t="s">
        <v>58</v>
      </c>
      <c r="B1" s="49" t="s">
        <v>59</v>
      </c>
      <c r="C1" s="53" t="e">
        <f>COUNTIF(#REF!,"機械科")</f>
        <v>#REF!</v>
      </c>
      <c r="D1" s="51" t="s">
        <v>40</v>
      </c>
      <c r="E1" s="53" t="e">
        <f>COUNTIFS(#REF!,"機械科",#REF!,"○")</f>
        <v>#REF!</v>
      </c>
      <c r="G1" s="49" t="s">
        <v>60</v>
      </c>
      <c r="H1" s="49" t="s">
        <v>59</v>
      </c>
      <c r="I1" s="53" t="e">
        <f>COUNTIF(#REF!,"情報ビジネス科（会計）")</f>
        <v>#REF!</v>
      </c>
      <c r="J1" s="51" t="s">
        <v>40</v>
      </c>
      <c r="K1" s="54" t="e">
        <f>COUNTIFS(#REF!,"情報ビジネス科（会計）",#REF!,"○")</f>
        <v>#REF!</v>
      </c>
      <c r="N1" s="71"/>
      <c r="O1" s="72" t="s">
        <v>72</v>
      </c>
      <c r="P1" s="74" t="s">
        <v>73</v>
      </c>
      <c r="R1" s="72" t="s">
        <v>72</v>
      </c>
      <c r="S1" s="74" t="s">
        <v>73</v>
      </c>
    </row>
    <row r="2" spans="1:19" ht="26.1" customHeight="1" x14ac:dyDescent="0.15">
      <c r="A2" s="50" t="s">
        <v>33</v>
      </c>
      <c r="B2" s="50" t="s">
        <v>59</v>
      </c>
      <c r="C2" s="53" t="e">
        <f>COUNTIF(#REF!,"電子機械科")</f>
        <v>#REF!</v>
      </c>
      <c r="D2" s="51" t="s">
        <v>40</v>
      </c>
      <c r="E2" s="53" t="e">
        <f>COUNTIFS(#REF!,"電子機械科",#REF!,"○")</f>
        <v>#REF!</v>
      </c>
      <c r="G2" s="50" t="s">
        <v>61</v>
      </c>
      <c r="H2" s="50" t="s">
        <v>59</v>
      </c>
      <c r="I2" s="53" t="e">
        <f>COUNTIF(#REF!,"情報ビジネス科（情報）")</f>
        <v>#REF!</v>
      </c>
      <c r="J2" s="51" t="s">
        <v>40</v>
      </c>
      <c r="K2" s="54" t="e">
        <f>COUNTIFS(#REF!,"情報ビジネス科（情報）",#REF!,"○")</f>
        <v>#REF!</v>
      </c>
      <c r="M2" s="49" t="s">
        <v>58</v>
      </c>
      <c r="N2" s="49" t="s">
        <v>59</v>
      </c>
      <c r="O2" s="73">
        <f>COUNTIF('R5　第３回関商工オープンスクール参加申込み'!$D$14:$D$63,"機械科")</f>
        <v>0</v>
      </c>
      <c r="P2" s="75">
        <f>COUNTIF('R5　第３回関商工オープンスクール参加申込み'!$E$14:$E$63,"機械科")</f>
        <v>0</v>
      </c>
      <c r="Q2" s="50" t="s">
        <v>40</v>
      </c>
      <c r="R2" s="73">
        <f>COUNTIFS('R5　第３回関商工オープンスクール参加申込み'!$D$14:$D$63,"機械科",'R5　第３回関商工オープンスクール参加申込み'!$F$14:$F$63,"○")</f>
        <v>0</v>
      </c>
      <c r="S2" s="75">
        <f>COUNTIFS('R5　第３回関商工オープンスクール参加申込み'!$E$14:$E$63,"機械科",'R5　第３回関商工オープンスクール参加申込み'!$F$14:$F$63,"○")</f>
        <v>0</v>
      </c>
    </row>
    <row r="3" spans="1:19" ht="26.1" customHeight="1" x14ac:dyDescent="0.15">
      <c r="A3" s="50" t="s">
        <v>36</v>
      </c>
      <c r="B3" s="50" t="s">
        <v>59</v>
      </c>
      <c r="C3" s="53" t="e">
        <f>COUNTIF(#REF!,"建設工学科")</f>
        <v>#REF!</v>
      </c>
      <c r="D3" s="51" t="s">
        <v>40</v>
      </c>
      <c r="E3" s="53" t="e">
        <f>COUNTIFS(#REF!,"建設工学科",#REF!,"○")</f>
        <v>#REF!</v>
      </c>
      <c r="G3" s="50" t="s">
        <v>62</v>
      </c>
      <c r="H3" s="50" t="s">
        <v>59</v>
      </c>
      <c r="I3" s="53" t="e">
        <f>COUNTIF(#REF!,"情報ビジネス科（流通）")</f>
        <v>#REF!</v>
      </c>
      <c r="J3" s="51" t="s">
        <v>40</v>
      </c>
      <c r="K3" s="54" t="e">
        <f>COUNTIFS(#REF!,"情報ビジネス科（流通）",#REF!,"○")</f>
        <v>#REF!</v>
      </c>
      <c r="M3" s="50" t="s">
        <v>33</v>
      </c>
      <c r="N3" s="50" t="s">
        <v>59</v>
      </c>
      <c r="O3" s="73">
        <f>COUNTIF('R5　第３回関商工オープンスクール参加申込み'!$D$14:$D$63,"電子機械科")</f>
        <v>0</v>
      </c>
      <c r="P3" s="75">
        <f>COUNTIF('R5　第３回関商工オープンスクール参加申込み'!$E$14:$E$63,"電子機械科")</f>
        <v>0</v>
      </c>
      <c r="Q3" s="50" t="s">
        <v>40</v>
      </c>
      <c r="R3" s="73">
        <f>COUNTIFS('R5　第３回関商工オープンスクール参加申込み'!$D$14:$D$63,"電子機械科",'R5　第３回関商工オープンスクール参加申込み'!$F$14:$F$63,"○")</f>
        <v>0</v>
      </c>
      <c r="S3" s="75">
        <f>COUNTIFS('R5　第３回関商工オープンスクール参加申込み'!$E$14:$E$63,"電子機械科",'R5　第３回関商工オープンスクール参加申込み'!$F$14:$F$63,"○")</f>
        <v>0</v>
      </c>
    </row>
    <row r="4" spans="1:19" ht="25.5" customHeight="1" x14ac:dyDescent="0.15">
      <c r="M4" s="50" t="s">
        <v>36</v>
      </c>
      <c r="N4" s="50" t="s">
        <v>59</v>
      </c>
      <c r="O4" s="73">
        <f>COUNTIF('R5　第３回関商工オープンスクール参加申込み'!$D$14:$D$63,"建設工学科")</f>
        <v>0</v>
      </c>
      <c r="P4" s="75">
        <f>COUNTIF('R5　第３回関商工オープンスクール参加申込み'!$E$14:$E$63,"建設工学科")</f>
        <v>0</v>
      </c>
      <c r="Q4" s="50" t="s">
        <v>40</v>
      </c>
      <c r="R4" s="73">
        <f>COUNTIFS('R5　第３回関商工オープンスクール参加申込み'!$D$14:$D$63,"建設工学科",'R5　第３回関商工オープンスクール参加申込み'!$F$14:$F$63,"○")</f>
        <v>0</v>
      </c>
      <c r="S4" s="75">
        <f>COUNTIFS('R5　第３回関商工オープンスクール参加申込み'!$E$14:$E$63,"建設工学科",'R5　第３回関商工オープンスクール参加申込み'!$F$14:$F$63,"○")</f>
        <v>0</v>
      </c>
    </row>
    <row r="5" spans="1:19" ht="25.5" customHeight="1" x14ac:dyDescent="0.15">
      <c r="M5" s="49" t="s">
        <v>60</v>
      </c>
      <c r="N5" s="49" t="s">
        <v>59</v>
      </c>
      <c r="O5" s="73">
        <f>COUNTIF('R5　第３回関商工オープンスクール参加申込み'!$D$14:$D$63,"総合ビジネス科（会計）")</f>
        <v>0</v>
      </c>
      <c r="P5" s="75">
        <f>COUNTIF('R5　第３回関商工オープンスクール参加申込み'!$E$14:$E$63,"総合ビジネス科（会計）")</f>
        <v>0</v>
      </c>
      <c r="Q5" s="50" t="s">
        <v>40</v>
      </c>
      <c r="R5" s="73">
        <f>COUNTIFS('R5　第３回関商工オープンスクール参加申込み'!$D$14:$D$63,"総合ビジネス科（会計）",'R5　第３回関商工オープンスクール参加申込み'!$F$14:$F$63,"○")</f>
        <v>0</v>
      </c>
      <c r="S5" s="75">
        <f>COUNTIFS('R5　第３回関商工オープンスクール参加申込み'!$E$14:$E$63,"総合ビジネス科（会計）",'R5　第３回関商工オープンスクール参加申込み'!$F$14:$F$63,"○")</f>
        <v>0</v>
      </c>
    </row>
    <row r="6" spans="1:19" ht="25.5" customHeight="1" x14ac:dyDescent="0.15">
      <c r="M6" s="50" t="s">
        <v>61</v>
      </c>
      <c r="N6" s="50" t="s">
        <v>59</v>
      </c>
      <c r="O6" s="73">
        <f>COUNTIF('R5　第３回関商工オープンスクール参加申込み'!$D$14:$D$63,"総合ビジネス科（情報）")</f>
        <v>0</v>
      </c>
      <c r="P6" s="75">
        <f>COUNTIF('R5　第３回関商工オープンスクール参加申込み'!$E$14:$E$63,"総合ビジネス科（情報）")</f>
        <v>0</v>
      </c>
      <c r="Q6" s="50" t="s">
        <v>40</v>
      </c>
      <c r="R6" s="73">
        <f>COUNTIFS('R5　第３回関商工オープンスクール参加申込み'!$D$14:$D$63,"総合ビジネス科（情報）",'R5　第３回関商工オープンスクール参加申込み'!$F$14:$F$63,"○")</f>
        <v>0</v>
      </c>
      <c r="S6" s="75">
        <f>COUNTIFS('R5　第３回関商工オープンスクール参加申込み'!$E$14:$E$63,"総合ビジネス科（情報）",'R5　第３回関商工オープンスクール参加申込み'!$F$14:$F$63,"○")</f>
        <v>0</v>
      </c>
    </row>
    <row r="7" spans="1:19" ht="25.5" customHeight="1" x14ac:dyDescent="0.15">
      <c r="M7" s="50" t="s">
        <v>62</v>
      </c>
      <c r="N7" s="50" t="s">
        <v>59</v>
      </c>
      <c r="O7" s="73">
        <f>COUNTIF('R5　第３回関商工オープンスクール参加申込み'!$D$14:$D$63,"総合ビジネス科（流通）")</f>
        <v>0</v>
      </c>
      <c r="P7" s="75">
        <f>COUNTIF('R5　第３回関商工オープンスクール参加申込み'!$E$14:$E$63,"総合ビジネス科（流通）")</f>
        <v>0</v>
      </c>
      <c r="Q7" s="50" t="s">
        <v>40</v>
      </c>
      <c r="R7" s="73">
        <f>COUNTIFS('R5　第３回関商工オープンスクール参加申込み'!$D$14:$D$63,"総合ビジネス科（流通）",'R5　第３回関商工オープンスクール参加申込み'!$F$14:$F$63,"○")</f>
        <v>0</v>
      </c>
      <c r="S7" s="75">
        <f>COUNTIFS('R5　第３回関商工オープンスクール参加申込み'!$E$14:$E$63,"総合ビジネス科（流通）",'R5　第３回関商工オープンスクール参加申込み'!$F$14:$F$63,"○")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入力して下さい</vt:lpstr>
      <vt:lpstr>R5　第３回関商工オープンスクール参加申込み</vt:lpstr>
      <vt:lpstr>Sheet1</vt:lpstr>
      <vt:lpstr>'R5　第３回関商工オープンスクール参加申込み'!Print_Area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2017-07-19T23:44:45Z</dcterms:created>
  <dcterms:modified xsi:type="dcterms:W3CDTF">2023-09-06T04:55:26Z</dcterms:modified>
</cp:coreProperties>
</file>